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2810" activeTab="0"/>
  </bookViews>
  <sheets>
    <sheet name="Výkaz - výmer " sheetId="1" r:id="rId1"/>
  </sheets>
  <definedNames/>
  <calcPr fullCalcOnLoad="1"/>
</workbook>
</file>

<file path=xl/sharedStrings.xml><?xml version="1.0" encoding="utf-8"?>
<sst xmlns="http://schemas.openxmlformats.org/spreadsheetml/2006/main" count="219" uniqueCount="148">
  <si>
    <t>Cena v EUR</t>
  </si>
  <si>
    <t>Odberateľ: Hotelová akadémia Bardejov</t>
  </si>
  <si>
    <t xml:space="preserve">Projektant: </t>
  </si>
  <si>
    <t>Prehľad rozpočtových nákladov</t>
  </si>
  <si>
    <t>Práce HSV</t>
  </si>
  <si>
    <t>OSTATNÉ PRÁCE</t>
  </si>
  <si>
    <t>Práce PSV</t>
  </si>
  <si>
    <t>IZOLÁCIE TEPELNÉ BEŽNÝCH STAVEB. KONŠTRUKCIÍ</t>
  </si>
  <si>
    <t>ZTI-ZARIAĎOVACIE PREDMETY</t>
  </si>
  <si>
    <t>ÚSTREDNÉ VYKUROVANIE-VYKUROVACIE TELESÁ</t>
  </si>
  <si>
    <t>DREVOSTAVBY</t>
  </si>
  <si>
    <t>KONŠTRUKCIE STOLÁRSKE</t>
  </si>
  <si>
    <t>Montážne práce</t>
  </si>
  <si>
    <t>M-21 ELEKTROMONTÁŽE</t>
  </si>
  <si>
    <t>Por.č.</t>
  </si>
  <si>
    <t>Cenník</t>
  </si>
  <si>
    <t>Kód položky</t>
  </si>
  <si>
    <t>Názov</t>
  </si>
  <si>
    <t>Mj</t>
  </si>
  <si>
    <t>Množstvo</t>
  </si>
  <si>
    <t>Celkom v EUR</t>
  </si>
  <si>
    <t xml:space="preserve">M2   </t>
  </si>
  <si>
    <t xml:space="preserve">T    </t>
  </si>
  <si>
    <t xml:space="preserve">KS   </t>
  </si>
  <si>
    <t>S/S90</t>
  </si>
  <si>
    <t>S/S20</t>
  </si>
  <si>
    <t>ks</t>
  </si>
  <si>
    <t>721/A 5</t>
  </si>
  <si>
    <t>45.21.52 725119305</t>
  </si>
  <si>
    <t>Montáž záchodovej misy kombinovanej</t>
  </si>
  <si>
    <t>Montáž toal. záchod. dosky</t>
  </si>
  <si>
    <t>262210 6423002900</t>
  </si>
  <si>
    <t xml:space="preserve">WC kombi  biele </t>
  </si>
  <si>
    <t>262210 6429418500</t>
  </si>
  <si>
    <t xml:space="preserve">Doska toaletná biela  </t>
  </si>
  <si>
    <t>731/A 5</t>
  </si>
  <si>
    <t>45.21.52 7351595231</t>
  </si>
  <si>
    <t>Montáž vykurovacieho telesa VSŽ P90 dvojradového s odvzdušnením do 1200 mm</t>
  </si>
  <si>
    <t>45.21.52 998735101</t>
  </si>
  <si>
    <t>Presun hmôt pre vykurovacie telesá v objektoch výšky do 6 m</t>
  </si>
  <si>
    <t>S/S40</t>
  </si>
  <si>
    <t>282211 4845374000</t>
  </si>
  <si>
    <t>282211 4845381450</t>
  </si>
  <si>
    <t>282213 4848510000</t>
  </si>
  <si>
    <t>Držiak radiátora + odvzdušňovak + zátka</t>
  </si>
  <si>
    <t>763/A 1</t>
  </si>
  <si>
    <t>45.21.52 998763101</t>
  </si>
  <si>
    <t>766/A 1</t>
  </si>
  <si>
    <t>45.21.52 766661112</t>
  </si>
  <si>
    <t>Montáž dverového krídla kompletiz.otváravého do  oceľovej alebo fošňovej zárubne,jednokrídlové</t>
  </si>
  <si>
    <t>45.21.52 998766101</t>
  </si>
  <si>
    <t>Presun hmot pre konštrukcie stolárske v objektoch výšky do 6 m</t>
  </si>
  <si>
    <t>203011 6116013200</t>
  </si>
  <si>
    <t>Dvere vnútorné hladké plné jednokrídlové 60x197 cm prefa</t>
  </si>
  <si>
    <t>203011 6116017900</t>
  </si>
  <si>
    <t>Dvere vnútorné hladké plné jednokrídlové 80x197 cm prefa</t>
  </si>
  <si>
    <t>921/M21</t>
  </si>
  <si>
    <t>45.21.52 210200055</t>
  </si>
  <si>
    <t>Svietidlo žiarovkové - typ 227 04 01 - 150 W, vstav.</t>
  </si>
  <si>
    <t>Demontáž svietidiel s krytom</t>
  </si>
  <si>
    <t>S/S30</t>
  </si>
  <si>
    <t>315025 3480716020</t>
  </si>
  <si>
    <t>Svietidlo  žiarivkové 4x36W</t>
  </si>
  <si>
    <t>R/R10</t>
  </si>
  <si>
    <t>PPV pre 21M-údržby a opravy</t>
  </si>
  <si>
    <t xml:space="preserve">Stavba: Hotelová akadémia  Bardejov  </t>
  </si>
  <si>
    <t xml:space="preserve">Dodávateľ: </t>
  </si>
  <si>
    <t>.................................</t>
  </si>
  <si>
    <t>Rúrka elektrinšt.ohybná "FXP 20",uložená voľne alebo pod omietkou</t>
  </si>
  <si>
    <t>m</t>
  </si>
  <si>
    <t>Rúrka ochranná z PE, novoduru ap.uložená voľne vnútorná do D47 mm</t>
  </si>
  <si>
    <t>Škatuľa odbočná, bez zapojenia kruh.</t>
  </si>
  <si>
    <t>Škatuľová rozvodka z lisov.izolantu</t>
  </si>
  <si>
    <t>Kábel uložený pod omietkou CYKY 3 x 1,5</t>
  </si>
  <si>
    <t>Kábel uložený pod omietkou CYKY 3 x 2,5</t>
  </si>
  <si>
    <t>Kábel uložený v strope CYKY 750 V 5x6</t>
  </si>
  <si>
    <t>3KR00046</t>
  </si>
  <si>
    <t>Trojpólový istič charakteristik</t>
  </si>
  <si>
    <t>3KR00008</t>
  </si>
  <si>
    <t>Jednopólový istič charakteristik</t>
  </si>
  <si>
    <t>3LFR0002</t>
  </si>
  <si>
    <t>Kombin.prúd.chránič</t>
  </si>
  <si>
    <t>2FR000082</t>
  </si>
  <si>
    <t>Wago 3x 450 V</t>
  </si>
  <si>
    <t>2ABO02331</t>
  </si>
  <si>
    <t>Vypínač</t>
  </si>
  <si>
    <t>2ABO02441</t>
  </si>
  <si>
    <t>Swing zásuvka</t>
  </si>
  <si>
    <t>2ABO9821</t>
  </si>
  <si>
    <t>Spínač a IP44</t>
  </si>
  <si>
    <t>2INO1255</t>
  </si>
  <si>
    <t>Lišta 18x13 tmavé drevo</t>
  </si>
  <si>
    <t xml:space="preserve">Kompletizácie elektrického vedenia </t>
  </si>
  <si>
    <t>súb,</t>
  </si>
  <si>
    <t>Vysekanie kapsy pre klátiky a škatule, veľkosti do 100x100x50 mm</t>
  </si>
  <si>
    <t>Vysekanie rýh pre vodiče v kaejkoľvek omietke</t>
  </si>
  <si>
    <t xml:space="preserve">Vata minerálna KNAUF  hr. 10 cm </t>
  </si>
  <si>
    <t>Vykurovacie telesá doskové KORAD 21K 600x0800</t>
  </si>
  <si>
    <t>Vykurovacie telesá doskové KORAD 22K 900x0800</t>
  </si>
  <si>
    <t>Dodávka - drevená lavička 120x40</t>
  </si>
  <si>
    <t>Dvere vnútorné hladké plné jednokrídlové 90x197 cm prefa</t>
  </si>
  <si>
    <t>Núdzové svietidlo</t>
  </si>
  <si>
    <t xml:space="preserve">DPH 20 % : </t>
  </si>
  <si>
    <t xml:space="preserve">Celkom s DPH : </t>
  </si>
  <si>
    <t>Celkom bez DPH 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</si>
  <si>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</si>
  <si>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</si>
  <si>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</si>
  <si>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</si>
  <si>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</si>
  <si>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</si>
  <si>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</si>
  <si>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</si>
  <si>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</si>
  <si>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</si>
  <si>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</si>
  <si>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</si>
  <si>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</si>
  <si>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</si>
  <si>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</si>
  <si>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</si>
  <si>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</si>
  <si>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</si>
  <si>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</si>
  <si>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</si>
  <si>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</si>
  <si>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</si>
  <si>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</si>
  <si>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</si>
  <si>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</si>
  <si>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</si>
  <si>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</si>
  <si>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</si>
  <si>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</si>
  <si>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</si>
  <si>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</si>
  <si>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</si>
  <si>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</si>
  <si>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</si>
  <si>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</si>
  <si>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</si>
  <si>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</si>
  <si>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</si>
  <si>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</si>
  <si>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</si>
  <si>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súb.</t>
  </si>
  <si>
    <t>Oprava vzduchotechniky nasávacích otvorov a čistenie</t>
  </si>
  <si>
    <t>Objekt: Oprava šatní a sociálnych zariadení v telocvični - práce naviac"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</si>
</sst>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##\ ###\ ##0.000"/>
    <numFmt numFmtId="173" formatCode="###\ ###\ ##0.0000"/>
    <numFmt numFmtId="174" formatCode="########################################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FF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sz val="8"/>
      <color rgb="FFFF0000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47" fillId="0" borderId="11" xfId="0" applyFont="1" applyFill="1" applyBorder="1" applyAlignment="1">
      <alignment/>
    </xf>
    <xf numFmtId="172" fontId="0" fillId="0" borderId="0" xfId="0" applyNumberFormat="1" applyAlignment="1">
      <alignment/>
    </xf>
    <xf numFmtId="0" fontId="45" fillId="0" borderId="12" xfId="0" applyFont="1" applyBorder="1" applyAlignment="1">
      <alignment/>
    </xf>
    <xf numFmtId="172" fontId="45" fillId="0" borderId="12" xfId="0" applyNumberFormat="1" applyFont="1" applyBorder="1" applyAlignment="1">
      <alignment/>
    </xf>
    <xf numFmtId="0" fontId="44" fillId="0" borderId="12" xfId="0" applyFont="1" applyBorder="1" applyAlignment="1">
      <alignment/>
    </xf>
    <xf numFmtId="172" fontId="45" fillId="0" borderId="0" xfId="0" applyNumberFormat="1" applyFont="1" applyAlignment="1">
      <alignment/>
    </xf>
    <xf numFmtId="172" fontId="44" fillId="0" borderId="0" xfId="0" applyNumberFormat="1" applyFont="1" applyAlignment="1">
      <alignment/>
    </xf>
    <xf numFmtId="0" fontId="48" fillId="0" borderId="0" xfId="0" applyFont="1" applyAlignment="1">
      <alignment/>
    </xf>
    <xf numFmtId="174" fontId="45" fillId="0" borderId="12" xfId="0" applyNumberFormat="1" applyFont="1" applyBorder="1" applyAlignment="1">
      <alignment/>
    </xf>
    <xf numFmtId="0" fontId="45" fillId="0" borderId="0" xfId="0" applyFont="1" applyAlignment="1">
      <alignment wrapText="1"/>
    </xf>
    <xf numFmtId="172" fontId="45" fillId="0" borderId="0" xfId="0" applyNumberFormat="1" applyFont="1" applyAlignment="1">
      <alignment wrapText="1"/>
    </xf>
    <xf numFmtId="174" fontId="45" fillId="0" borderId="0" xfId="0" applyNumberFormat="1" applyFont="1" applyAlignment="1">
      <alignment horizontal="right" wrapText="1"/>
    </xf>
    <xf numFmtId="0" fontId="45" fillId="0" borderId="0" xfId="0" applyFont="1" applyAlignment="1">
      <alignment horizontal="left"/>
    </xf>
    <xf numFmtId="173" fontId="45" fillId="0" borderId="0" xfId="0" applyNumberFormat="1" applyFont="1" applyAlignment="1">
      <alignment wrapText="1"/>
    </xf>
    <xf numFmtId="0" fontId="49" fillId="0" borderId="12" xfId="0" applyFont="1" applyBorder="1" applyAlignment="1">
      <alignment/>
    </xf>
    <xf numFmtId="172" fontId="49" fillId="0" borderId="12" xfId="0" applyNumberFormat="1" applyFont="1" applyBorder="1" applyAlignment="1">
      <alignment/>
    </xf>
    <xf numFmtId="0" fontId="36" fillId="0" borderId="0" xfId="0" applyFont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172" fontId="50" fillId="0" borderId="0" xfId="0" applyNumberFormat="1" applyFont="1" applyAlignment="1">
      <alignment/>
    </xf>
    <xf numFmtId="0" fontId="25" fillId="0" borderId="0" xfId="0" applyFont="1" applyAlignment="1">
      <alignment/>
    </xf>
    <xf numFmtId="171" fontId="25" fillId="0" borderId="0" xfId="33" applyFont="1" applyAlignment="1">
      <alignment/>
    </xf>
    <xf numFmtId="172" fontId="25" fillId="0" borderId="0" xfId="0" applyNumberFormat="1" applyFont="1" applyAlignment="1">
      <alignment wrapText="1"/>
    </xf>
    <xf numFmtId="9" fontId="25" fillId="0" borderId="0" xfId="0" applyNumberFormat="1" applyFont="1" applyAlignment="1">
      <alignment/>
    </xf>
    <xf numFmtId="172" fontId="2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172" fontId="52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74" fontId="45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9" fontId="45" fillId="0" borderId="0" xfId="0" applyNumberFormat="1" applyFont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view="pageLayout" workbookViewId="0" topLeftCell="A3">
      <selection activeCell="D5" sqref="D5"/>
    </sheetView>
  </sheetViews>
  <sheetFormatPr defaultColWidth="9.140625" defaultRowHeight="15"/>
  <cols>
    <col min="1" max="1" width="3.421875" style="0" customWidth="1"/>
    <col min="2" max="2" width="5.00390625" style="0" customWidth="1"/>
    <col min="3" max="3" width="9.28125" style="0" customWidth="1"/>
    <col min="4" max="4" width="44.7109375" style="0" customWidth="1"/>
    <col min="5" max="5" width="3.57421875" style="0" customWidth="1"/>
    <col min="6" max="6" width="8.421875" style="0" customWidth="1"/>
    <col min="7" max="7" width="9.140625" style="0" customWidth="1"/>
    <col min="8" max="8" width="9.7109375" style="0" hidden="1" customWidth="1"/>
    <col min="9" max="9" width="11.00390625" style="0" customWidth="1"/>
    <col min="10" max="10" width="0.2890625" style="0" hidden="1" customWidth="1"/>
    <col min="11" max="26" width="0" style="0" hidden="1" customWidth="1"/>
  </cols>
  <sheetData>
    <row r="1" spans="1:23" ht="15">
      <c r="A1" s="4" t="s">
        <v>1</v>
      </c>
      <c r="B1" s="3"/>
      <c r="C1" s="3"/>
      <c r="D1" s="5"/>
      <c r="E1" s="3"/>
      <c r="F1" s="3"/>
      <c r="G1" s="3"/>
      <c r="H1" s="3"/>
      <c r="I1" s="3"/>
      <c r="J1" s="3"/>
      <c r="W1">
        <v>30.126</v>
      </c>
    </row>
    <row r="2" spans="1:10" ht="15">
      <c r="A2" s="4" t="s">
        <v>2</v>
      </c>
      <c r="B2" s="3"/>
      <c r="C2" s="3" t="s">
        <v>67</v>
      </c>
      <c r="D2" s="4"/>
      <c r="E2" s="3"/>
      <c r="F2" s="3"/>
      <c r="G2" s="3"/>
      <c r="H2" s="3"/>
      <c r="I2" s="3"/>
      <c r="J2" s="3"/>
    </row>
    <row r="3" spans="1:10" ht="15">
      <c r="A3" s="4" t="s">
        <v>66</v>
      </c>
      <c r="B3" s="3"/>
      <c r="C3" s="3" t="s">
        <v>67</v>
      </c>
      <c r="D3" s="4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4"/>
      <c r="E4" s="3"/>
      <c r="F4" s="3"/>
      <c r="G4" s="3"/>
      <c r="H4" s="3"/>
      <c r="I4" s="3"/>
      <c r="J4" s="3"/>
    </row>
    <row r="5" spans="1:10" ht="15">
      <c r="A5" s="4" t="s">
        <v>65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147</v>
      </c>
      <c r="B6" s="3"/>
      <c r="C6" s="3"/>
      <c r="D6" s="3"/>
      <c r="E6" s="3"/>
      <c r="F6" s="3"/>
      <c r="G6" s="3"/>
      <c r="H6" s="3"/>
      <c r="I6" s="3"/>
      <c r="J6" s="3"/>
    </row>
    <row r="7" spans="1:10" ht="15">
      <c r="A7" s="7" t="s">
        <v>3</v>
      </c>
      <c r="B7" s="6"/>
      <c r="C7" s="6"/>
      <c r="D7" s="6"/>
      <c r="E7" s="6"/>
      <c r="F7" s="6"/>
      <c r="G7" s="6"/>
      <c r="H7" s="6"/>
      <c r="I7" s="6"/>
      <c r="J7" s="6"/>
    </row>
    <row r="8" spans="1:26" ht="15.75">
      <c r="A8" s="11" t="s">
        <v>14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19</v>
      </c>
      <c r="G8" s="11" t="s">
        <v>0</v>
      </c>
      <c r="H8" s="11"/>
      <c r="I8" s="11" t="s">
        <v>20</v>
      </c>
      <c r="J8" s="11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5">
      <c r="A9" s="9"/>
      <c r="B9" s="9"/>
      <c r="C9" s="15"/>
      <c r="D9" s="11" t="s">
        <v>4</v>
      </c>
      <c r="E9" s="9"/>
      <c r="F9" s="10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hidden="1">
      <c r="A10" s="2"/>
      <c r="B10" s="2"/>
      <c r="C10" s="2"/>
      <c r="D10" s="2"/>
      <c r="E10" s="2"/>
      <c r="F10" s="12"/>
      <c r="G10" s="12"/>
      <c r="H10" s="12"/>
      <c r="I10" s="12"/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 hidden="1">
      <c r="A11" s="16"/>
      <c r="B11" s="16"/>
      <c r="C11" s="18"/>
      <c r="D11" s="16"/>
      <c r="E11" s="16"/>
      <c r="F11" s="17"/>
      <c r="G11" s="17"/>
      <c r="H11" s="17"/>
      <c r="I11" s="17"/>
      <c r="J11" s="17"/>
      <c r="K11">
        <f>ROUND(F11*(O11),3)</f>
        <v>0</v>
      </c>
      <c r="L11">
        <f>ROUND(F11*(G11),3)</f>
        <v>0</v>
      </c>
      <c r="N11">
        <v>1.191</v>
      </c>
      <c r="Z11">
        <v>0</v>
      </c>
    </row>
    <row r="12" spans="1:26" ht="24.75" customHeight="1" hidden="1">
      <c r="A12" s="16"/>
      <c r="B12" s="16"/>
      <c r="C12" s="18"/>
      <c r="D12" s="16"/>
      <c r="E12" s="16"/>
      <c r="F12" s="17"/>
      <c r="G12" s="17"/>
      <c r="H12" s="17"/>
      <c r="I12" s="17"/>
      <c r="J12" s="17"/>
      <c r="K12">
        <f>ROUND(F12*(O12),3)</f>
        <v>0</v>
      </c>
      <c r="M12">
        <f>ROUND(F12*(G12),3)</f>
        <v>0</v>
      </c>
      <c r="N12">
        <v>29.839</v>
      </c>
      <c r="Z12">
        <v>0</v>
      </c>
    </row>
    <row r="13" spans="1:26" ht="15" hidden="1">
      <c r="A13" s="2"/>
      <c r="B13" s="2"/>
      <c r="C13" s="2"/>
      <c r="D13" s="2"/>
      <c r="E13" s="2"/>
      <c r="F13" s="12"/>
      <c r="G13" s="13"/>
      <c r="H13" s="13"/>
      <c r="I13" s="13"/>
      <c r="J13" s="13"/>
      <c r="K13" s="2"/>
      <c r="L13" s="2">
        <f>ROUND((SUM(L10:L12))/1,3)</f>
        <v>0</v>
      </c>
      <c r="M13" s="2">
        <f>ROUND((SUM(M10:M12))/1,3)</f>
        <v>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>
      <c r="A14" s="2"/>
      <c r="B14" s="2"/>
      <c r="C14" s="2"/>
      <c r="D14" s="2" t="s">
        <v>5</v>
      </c>
      <c r="E14" s="2"/>
      <c r="F14" s="12"/>
      <c r="G14" s="12"/>
      <c r="H14" s="12"/>
      <c r="I14" s="12"/>
      <c r="J14" s="1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7" ht="15">
      <c r="A15" s="2" t="s">
        <v>105</v>
      </c>
      <c r="B15" s="2"/>
      <c r="C15" s="27">
        <v>973031616</v>
      </c>
      <c r="D15" s="27" t="s">
        <v>94</v>
      </c>
      <c r="E15" s="27" t="s">
        <v>26</v>
      </c>
      <c r="F15" s="31">
        <v>42</v>
      </c>
      <c r="G15" s="20">
        <v>0</v>
      </c>
      <c r="H15" s="31"/>
      <c r="I15" s="20">
        <v>0</v>
      </c>
      <c r="J15" s="2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5"/>
    </row>
    <row r="16" spans="1:27" ht="15">
      <c r="A16" s="2" t="s">
        <v>106</v>
      </c>
      <c r="B16" s="2"/>
      <c r="C16" s="27">
        <v>974082212</v>
      </c>
      <c r="D16" s="27" t="s">
        <v>95</v>
      </c>
      <c r="E16" s="27" t="s">
        <v>69</v>
      </c>
      <c r="F16" s="31">
        <v>125</v>
      </c>
      <c r="G16" s="20">
        <v>0</v>
      </c>
      <c r="H16" s="31"/>
      <c r="I16" s="20">
        <v>0</v>
      </c>
      <c r="J16" s="26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5"/>
    </row>
    <row r="17" spans="1:26" ht="15">
      <c r="A17" s="2"/>
      <c r="B17" s="2"/>
      <c r="C17" s="2"/>
      <c r="D17" s="2"/>
      <c r="E17" s="2"/>
      <c r="F17" s="12"/>
      <c r="G17" s="12"/>
      <c r="H17" s="12"/>
      <c r="I17" s="12"/>
      <c r="J17" s="1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>
      <c r="A18" s="2"/>
      <c r="B18" s="2"/>
      <c r="C18" s="2"/>
      <c r="D18" s="2" t="s">
        <v>5</v>
      </c>
      <c r="E18" s="2"/>
      <c r="F18" s="12"/>
      <c r="G18" s="13"/>
      <c r="H18" s="13"/>
      <c r="I18" s="13"/>
      <c r="J18" s="13"/>
      <c r="K18" s="2"/>
      <c r="L18" s="2">
        <f>ROUND((SUM(L14:L17))/1,3)</f>
        <v>0</v>
      </c>
      <c r="M18" s="2">
        <f>ROUND((SUM(M14:M17))/1,3)</f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13" ht="15">
      <c r="A19" s="2"/>
      <c r="B19" s="2"/>
      <c r="C19" s="2"/>
      <c r="D19" s="1" t="s">
        <v>4</v>
      </c>
      <c r="E19" s="2"/>
      <c r="F19" s="12"/>
      <c r="G19" s="13"/>
      <c r="H19" s="13"/>
      <c r="I19" s="13"/>
      <c r="J19" s="13"/>
      <c r="L19">
        <f>ROUND((SUM(L9:L18))/2,3)</f>
        <v>0</v>
      </c>
      <c r="M19">
        <f>ROUND((SUM(M9:M18))/2,3)</f>
        <v>0</v>
      </c>
    </row>
    <row r="20" spans="1:26" ht="15">
      <c r="A20" s="2"/>
      <c r="B20" s="2"/>
      <c r="C20" s="2"/>
      <c r="D20" s="2" t="s">
        <v>7</v>
      </c>
      <c r="E20" s="2"/>
      <c r="F20" s="12"/>
      <c r="G20" s="12"/>
      <c r="H20" s="12"/>
      <c r="I20" s="12"/>
      <c r="J20" s="1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4.75" customHeight="1">
      <c r="A21" s="16" t="s">
        <v>107</v>
      </c>
      <c r="B21" s="16" t="s">
        <v>25</v>
      </c>
      <c r="C21" s="18">
        <v>2837640001</v>
      </c>
      <c r="D21" s="16" t="s">
        <v>96</v>
      </c>
      <c r="E21" s="16" t="s">
        <v>21</v>
      </c>
      <c r="F21" s="17">
        <v>43</v>
      </c>
      <c r="G21" s="20">
        <v>0</v>
      </c>
      <c r="H21" s="17"/>
      <c r="I21" s="20">
        <v>0</v>
      </c>
      <c r="J21" s="17"/>
      <c r="K21">
        <f>ROUND(F21*(O21),3)</f>
        <v>0</v>
      </c>
      <c r="M21">
        <f>ROUND(F21*(G21),3)</f>
        <v>0</v>
      </c>
      <c r="N21">
        <v>9.5</v>
      </c>
      <c r="Z21">
        <v>0</v>
      </c>
    </row>
    <row r="22" spans="1:26" ht="15">
      <c r="A22" s="2"/>
      <c r="B22" s="2"/>
      <c r="C22" s="2"/>
      <c r="D22" s="2" t="s">
        <v>7</v>
      </c>
      <c r="E22" s="2"/>
      <c r="F22" s="12"/>
      <c r="G22" s="13"/>
      <c r="H22" s="13"/>
      <c r="I22" s="13"/>
      <c r="J22" s="13"/>
      <c r="K22" s="2"/>
      <c r="L22" s="2">
        <f>ROUND((SUM(L20:L21))/1,3)</f>
        <v>0</v>
      </c>
      <c r="M22" s="2">
        <f>ROUND((SUM(M20:M21))/1,3)</f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6:10" ht="15" customHeight="1">
      <c r="F23" s="8"/>
      <c r="G23" s="8"/>
      <c r="H23" s="8"/>
      <c r="I23" s="8"/>
      <c r="J23" s="8"/>
    </row>
    <row r="24" spans="6:10" ht="15">
      <c r="F24" s="8"/>
      <c r="G24" s="8"/>
      <c r="H24" s="8"/>
      <c r="I24" s="8"/>
      <c r="J24" s="8"/>
    </row>
    <row r="25" spans="1:26" ht="15">
      <c r="A25" s="2"/>
      <c r="B25" s="2"/>
      <c r="C25" s="2"/>
      <c r="D25" s="2" t="s">
        <v>8</v>
      </c>
      <c r="E25" s="2"/>
      <c r="F25" s="12"/>
      <c r="G25" s="12"/>
      <c r="H25" s="12"/>
      <c r="I25" s="12"/>
      <c r="J25" s="1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4.75" customHeight="1">
      <c r="A26" s="16" t="s">
        <v>108</v>
      </c>
      <c r="B26" s="16" t="s">
        <v>27</v>
      </c>
      <c r="C26" s="18" t="s">
        <v>28</v>
      </c>
      <c r="D26" s="16" t="s">
        <v>29</v>
      </c>
      <c r="E26" s="16" t="s">
        <v>26</v>
      </c>
      <c r="F26" s="17">
        <v>1</v>
      </c>
      <c r="G26" s="20">
        <v>0</v>
      </c>
      <c r="H26" s="17"/>
      <c r="I26" s="20">
        <v>0</v>
      </c>
      <c r="J26" s="17"/>
      <c r="K26">
        <f>ROUND(F26*(O26),3)</f>
        <v>0</v>
      </c>
      <c r="L26">
        <f>ROUND(F26*(G26),3)</f>
        <v>0</v>
      </c>
      <c r="N26">
        <v>27.343</v>
      </c>
      <c r="Z26">
        <v>0</v>
      </c>
    </row>
    <row r="27" spans="1:26" ht="24.75" customHeight="1">
      <c r="A27" s="16" t="s">
        <v>109</v>
      </c>
      <c r="B27" s="16" t="s">
        <v>27</v>
      </c>
      <c r="C27" s="18">
        <v>725291111</v>
      </c>
      <c r="D27" s="16" t="s">
        <v>30</v>
      </c>
      <c r="E27" s="16" t="s">
        <v>26</v>
      </c>
      <c r="F27" s="17">
        <v>1</v>
      </c>
      <c r="G27" s="20">
        <v>0</v>
      </c>
      <c r="H27" s="17"/>
      <c r="I27" s="20">
        <v>0</v>
      </c>
      <c r="J27" s="17"/>
      <c r="K27">
        <f>ROUND(F27*(O27),3)</f>
        <v>0</v>
      </c>
      <c r="L27">
        <f>ROUND(F27*(G27),3)</f>
        <v>0</v>
      </c>
      <c r="N27">
        <v>4.164</v>
      </c>
      <c r="Z27">
        <v>0</v>
      </c>
    </row>
    <row r="28" spans="1:26" ht="24.75" customHeight="1">
      <c r="A28" s="16" t="s">
        <v>110</v>
      </c>
      <c r="B28" s="16" t="s">
        <v>24</v>
      </c>
      <c r="C28" s="18" t="s">
        <v>31</v>
      </c>
      <c r="D28" s="16" t="s">
        <v>32</v>
      </c>
      <c r="E28" s="16" t="s">
        <v>23</v>
      </c>
      <c r="F28" s="17">
        <v>1</v>
      </c>
      <c r="G28" s="20">
        <v>0</v>
      </c>
      <c r="H28" s="17"/>
      <c r="I28" s="20">
        <v>0</v>
      </c>
      <c r="J28" s="17"/>
      <c r="K28">
        <f>ROUND(F28*(O28),3)</f>
        <v>0</v>
      </c>
      <c r="M28">
        <f>ROUND(F28*(G28),3)</f>
        <v>0</v>
      </c>
      <c r="N28">
        <v>97.106</v>
      </c>
      <c r="Z28">
        <v>0</v>
      </c>
    </row>
    <row r="29" spans="1:26" ht="24.75" customHeight="1">
      <c r="A29" s="16" t="s">
        <v>111</v>
      </c>
      <c r="B29" s="16" t="s">
        <v>24</v>
      </c>
      <c r="C29" s="18" t="s">
        <v>33</v>
      </c>
      <c r="D29" s="16" t="s">
        <v>34</v>
      </c>
      <c r="E29" s="16" t="s">
        <v>23</v>
      </c>
      <c r="F29" s="17">
        <v>6</v>
      </c>
      <c r="G29" s="20">
        <v>0</v>
      </c>
      <c r="H29" s="17"/>
      <c r="I29" s="20">
        <v>0</v>
      </c>
      <c r="J29" s="17"/>
      <c r="K29">
        <f>ROUND(F29*(O29),3)</f>
        <v>0</v>
      </c>
      <c r="M29">
        <f>ROUND(F29*(G29),3)</f>
        <v>0</v>
      </c>
      <c r="N29">
        <v>10.192</v>
      </c>
      <c r="Z29">
        <v>0</v>
      </c>
    </row>
    <row r="30" spans="1:26" ht="15">
      <c r="A30" s="2"/>
      <c r="B30" s="2"/>
      <c r="C30" s="2"/>
      <c r="D30" s="2" t="s">
        <v>8</v>
      </c>
      <c r="E30" s="2"/>
      <c r="F30" s="12"/>
      <c r="G30" s="13"/>
      <c r="H30" s="13"/>
      <c r="I30" s="13"/>
      <c r="J30" s="13"/>
      <c r="K30" s="2"/>
      <c r="L30" s="2">
        <f>ROUND((SUM(L25:L29))/1,3)</f>
        <v>0</v>
      </c>
      <c r="M30" s="2">
        <f>ROUND((SUM(M25:M29))/1,3)</f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6:10" ht="15">
      <c r="F31" s="8"/>
      <c r="G31" s="8"/>
      <c r="H31" s="8"/>
      <c r="I31" s="8"/>
      <c r="J31" s="8"/>
    </row>
    <row r="32" spans="1:26" ht="15">
      <c r="A32" s="2"/>
      <c r="B32" s="2"/>
      <c r="C32" s="2"/>
      <c r="D32" s="2" t="s">
        <v>9</v>
      </c>
      <c r="E32" s="2"/>
      <c r="F32" s="12"/>
      <c r="G32" s="12"/>
      <c r="H32" s="12"/>
      <c r="I32" s="12"/>
      <c r="J32" s="1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4.75" customHeight="1">
      <c r="A33" s="16" t="s">
        <v>112</v>
      </c>
      <c r="B33" s="16" t="s">
        <v>35</v>
      </c>
      <c r="C33" s="18" t="s">
        <v>36</v>
      </c>
      <c r="D33" s="16" t="s">
        <v>37</v>
      </c>
      <c r="E33" s="16" t="s">
        <v>26</v>
      </c>
      <c r="F33" s="17">
        <v>6</v>
      </c>
      <c r="G33" s="20">
        <v>0</v>
      </c>
      <c r="H33" s="17"/>
      <c r="I33" s="20">
        <v>0</v>
      </c>
      <c r="J33" s="17"/>
      <c r="K33">
        <f>ROUND(F33*(O33),3)</f>
        <v>0</v>
      </c>
      <c r="L33">
        <f>ROUND(F33*(G33),3)</f>
        <v>0</v>
      </c>
      <c r="N33">
        <v>24</v>
      </c>
      <c r="Z33">
        <v>0</v>
      </c>
    </row>
    <row r="34" spans="1:26" ht="24.75" customHeight="1">
      <c r="A34" s="16" t="s">
        <v>113</v>
      </c>
      <c r="B34" s="16" t="s">
        <v>35</v>
      </c>
      <c r="C34" s="18" t="s">
        <v>38</v>
      </c>
      <c r="D34" s="16" t="s">
        <v>39</v>
      </c>
      <c r="E34" s="16" t="s">
        <v>22</v>
      </c>
      <c r="F34" s="17">
        <v>0.3</v>
      </c>
      <c r="G34" s="20">
        <v>0</v>
      </c>
      <c r="H34" s="17"/>
      <c r="I34" s="20">
        <v>0</v>
      </c>
      <c r="J34" s="17"/>
      <c r="K34">
        <f>ROUND(F34*(O34),3)</f>
        <v>0</v>
      </c>
      <c r="L34">
        <f>ROUND(F34*(G34),3)</f>
        <v>0</v>
      </c>
      <c r="N34">
        <v>27.172</v>
      </c>
      <c r="Z34">
        <v>0</v>
      </c>
    </row>
    <row r="35" spans="1:26" ht="24.75" customHeight="1">
      <c r="A35" s="16" t="s">
        <v>114</v>
      </c>
      <c r="B35" s="16" t="s">
        <v>40</v>
      </c>
      <c r="C35" s="18" t="s">
        <v>41</v>
      </c>
      <c r="D35" s="16" t="s">
        <v>97</v>
      </c>
      <c r="E35" s="16" t="s">
        <v>23</v>
      </c>
      <c r="F35" s="17">
        <v>2</v>
      </c>
      <c r="G35" s="20">
        <v>0</v>
      </c>
      <c r="H35" s="17"/>
      <c r="I35" s="20">
        <v>0</v>
      </c>
      <c r="J35" s="17"/>
      <c r="K35">
        <f>ROUND(F35*(O35),3)</f>
        <v>0</v>
      </c>
      <c r="M35">
        <f>ROUND(F35*(G35),3)</f>
        <v>0</v>
      </c>
      <c r="N35">
        <v>47.946</v>
      </c>
      <c r="Z35">
        <v>0</v>
      </c>
    </row>
    <row r="36" spans="6:10" ht="15">
      <c r="F36" s="8"/>
      <c r="G36" s="20">
        <v>0</v>
      </c>
      <c r="H36" s="8"/>
      <c r="I36" s="20">
        <v>0</v>
      </c>
      <c r="J36" s="8"/>
    </row>
    <row r="37" spans="1:26" ht="24.75" customHeight="1">
      <c r="A37" s="16" t="s">
        <v>115</v>
      </c>
      <c r="B37" s="16" t="s">
        <v>40</v>
      </c>
      <c r="C37" s="18" t="s">
        <v>42</v>
      </c>
      <c r="D37" s="16" t="s">
        <v>98</v>
      </c>
      <c r="E37" s="16" t="s">
        <v>23</v>
      </c>
      <c r="F37" s="17">
        <v>4</v>
      </c>
      <c r="G37" s="20">
        <v>0</v>
      </c>
      <c r="H37" s="17"/>
      <c r="I37" s="20">
        <v>0</v>
      </c>
      <c r="J37" s="17"/>
      <c r="K37">
        <f>ROUND(F37*(O37),3)</f>
        <v>0</v>
      </c>
      <c r="M37">
        <f>ROUND(F37*(G37),3)</f>
        <v>0</v>
      </c>
      <c r="N37">
        <v>77.399</v>
      </c>
      <c r="Z37">
        <v>0</v>
      </c>
    </row>
    <row r="38" spans="1:26" ht="24.75" customHeight="1">
      <c r="A38" s="16" t="s">
        <v>116</v>
      </c>
      <c r="B38" s="16" t="s">
        <v>40</v>
      </c>
      <c r="C38" s="18" t="s">
        <v>43</v>
      </c>
      <c r="D38" s="16" t="s">
        <v>44</v>
      </c>
      <c r="E38" s="16" t="s">
        <v>23</v>
      </c>
      <c r="F38" s="17">
        <v>6</v>
      </c>
      <c r="G38" s="20">
        <v>0</v>
      </c>
      <c r="H38" s="17"/>
      <c r="I38" s="20">
        <v>0</v>
      </c>
      <c r="J38" s="17"/>
      <c r="K38">
        <f>ROUND(F38*(O38),3)</f>
        <v>0</v>
      </c>
      <c r="M38">
        <f>ROUND(F38*(G38),3)</f>
        <v>0</v>
      </c>
      <c r="N38">
        <v>1.342</v>
      </c>
      <c r="Z38">
        <v>0</v>
      </c>
    </row>
    <row r="39" spans="1:26" ht="15">
      <c r="A39" s="2"/>
      <c r="B39" s="2"/>
      <c r="C39" s="2"/>
      <c r="D39" s="2" t="s">
        <v>9</v>
      </c>
      <c r="E39" s="2"/>
      <c r="F39" s="12"/>
      <c r="G39" s="13"/>
      <c r="H39" s="13"/>
      <c r="I39" s="13"/>
      <c r="J39" s="13"/>
      <c r="K39" s="2"/>
      <c r="L39" s="2">
        <f>ROUND((SUM(L32:L38))/1,3)</f>
        <v>0</v>
      </c>
      <c r="M39" s="2">
        <f>ROUND((SUM(M32:M38))/1,3)</f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6:10" ht="15">
      <c r="F40" s="8"/>
      <c r="G40" s="8"/>
      <c r="H40" s="8"/>
      <c r="I40" s="8"/>
      <c r="J40" s="8"/>
    </row>
    <row r="41" spans="1:26" ht="15">
      <c r="A41" s="2"/>
      <c r="B41" s="2"/>
      <c r="C41" s="2"/>
      <c r="D41" s="2" t="s">
        <v>10</v>
      </c>
      <c r="E41" s="2"/>
      <c r="F41" s="12"/>
      <c r="G41" s="12"/>
      <c r="H41" s="12"/>
      <c r="I41" s="12"/>
      <c r="J41" s="1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4.75" customHeight="1">
      <c r="A42" s="16" t="s">
        <v>117</v>
      </c>
      <c r="B42" s="16" t="s">
        <v>45</v>
      </c>
      <c r="C42" s="18" t="s">
        <v>46</v>
      </c>
      <c r="D42" s="16" t="s">
        <v>99</v>
      </c>
      <c r="E42" s="16" t="s">
        <v>23</v>
      </c>
      <c r="F42" s="17">
        <v>4</v>
      </c>
      <c r="G42" s="20">
        <v>0</v>
      </c>
      <c r="H42" s="17"/>
      <c r="I42" s="20">
        <v>0</v>
      </c>
      <c r="J42" s="17"/>
      <c r="K42">
        <f>ROUND(F42*(O42),3)</f>
        <v>0</v>
      </c>
      <c r="L42">
        <f>ROUND(F42*(G42),3)</f>
        <v>0</v>
      </c>
      <c r="N42">
        <v>35.624</v>
      </c>
      <c r="Z42">
        <v>0</v>
      </c>
    </row>
    <row r="43" spans="1:26" ht="15">
      <c r="A43" s="2"/>
      <c r="B43" s="2"/>
      <c r="C43" s="2"/>
      <c r="D43" s="2" t="s">
        <v>10</v>
      </c>
      <c r="E43" s="2"/>
      <c r="F43" s="12"/>
      <c r="G43" s="13"/>
      <c r="H43" s="13"/>
      <c r="I43" s="13"/>
      <c r="J43" s="13"/>
      <c r="K43" s="2"/>
      <c r="L43" s="2">
        <f>ROUND((SUM(L41:L42))/1,3)</f>
        <v>0</v>
      </c>
      <c r="M43" s="2">
        <f>ROUND((SUM(M41:M42))/1,3)</f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6:10" ht="15">
      <c r="F44" s="8"/>
      <c r="G44" s="8"/>
      <c r="H44" s="8"/>
      <c r="I44" s="8"/>
      <c r="J44" s="8"/>
    </row>
    <row r="45" spans="1:26" ht="15">
      <c r="A45" s="2"/>
      <c r="B45" s="2"/>
      <c r="C45" s="2"/>
      <c r="D45" s="2" t="s">
        <v>11</v>
      </c>
      <c r="E45" s="2"/>
      <c r="F45" s="12"/>
      <c r="G45" s="12"/>
      <c r="H45" s="12"/>
      <c r="I45" s="12"/>
      <c r="J45" s="1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4.75" customHeight="1">
      <c r="A46" s="16" t="s">
        <v>118</v>
      </c>
      <c r="B46" s="16" t="s">
        <v>47</v>
      </c>
      <c r="C46" s="18" t="s">
        <v>48</v>
      </c>
      <c r="D46" s="16" t="s">
        <v>49</v>
      </c>
      <c r="E46" s="16" t="s">
        <v>23</v>
      </c>
      <c r="F46" s="16">
        <v>10</v>
      </c>
      <c r="G46" s="20">
        <v>0</v>
      </c>
      <c r="H46" s="17"/>
      <c r="I46" s="20">
        <v>0</v>
      </c>
      <c r="J46" s="17"/>
      <c r="K46">
        <f>ROUND(F46*(O46),3)</f>
        <v>0</v>
      </c>
      <c r="L46">
        <f>ROUND(F46*(G46),3)</f>
        <v>0</v>
      </c>
      <c r="N46">
        <v>4.621</v>
      </c>
      <c r="Z46">
        <v>0</v>
      </c>
    </row>
    <row r="47" spans="1:26" ht="24.75" customHeight="1">
      <c r="A47" s="16" t="s">
        <v>119</v>
      </c>
      <c r="B47" s="16" t="s">
        <v>47</v>
      </c>
      <c r="C47" s="18" t="s">
        <v>50</v>
      </c>
      <c r="D47" s="16" t="s">
        <v>51</v>
      </c>
      <c r="E47" s="16" t="s">
        <v>22</v>
      </c>
      <c r="F47" s="16">
        <v>0.3215</v>
      </c>
      <c r="G47" s="20">
        <v>0</v>
      </c>
      <c r="H47" s="17"/>
      <c r="I47" s="20">
        <v>0</v>
      </c>
      <c r="J47" s="17"/>
      <c r="K47">
        <f>ROUND(F47*(O47),3)</f>
        <v>0</v>
      </c>
      <c r="L47">
        <f>ROUND(F47*(G47),3)</f>
        <v>0</v>
      </c>
      <c r="N47">
        <v>21.681</v>
      </c>
      <c r="Z47">
        <v>0</v>
      </c>
    </row>
    <row r="48" spans="1:26" ht="24.75" customHeight="1">
      <c r="A48" s="16" t="s">
        <v>120</v>
      </c>
      <c r="B48" s="16" t="s">
        <v>24</v>
      </c>
      <c r="C48" s="18" t="s">
        <v>52</v>
      </c>
      <c r="D48" s="16" t="s">
        <v>53</v>
      </c>
      <c r="E48" s="16" t="s">
        <v>23</v>
      </c>
      <c r="F48" s="16">
        <v>7</v>
      </c>
      <c r="G48" s="20">
        <v>0</v>
      </c>
      <c r="H48" s="17"/>
      <c r="I48" s="20">
        <v>0</v>
      </c>
      <c r="J48" s="17"/>
      <c r="K48">
        <f>ROUND(F48*(O48),3)</f>
        <v>0</v>
      </c>
      <c r="M48">
        <f>ROUND(F48*(G48),3)</f>
        <v>0</v>
      </c>
      <c r="N48">
        <v>89.64</v>
      </c>
      <c r="Z48">
        <v>0</v>
      </c>
    </row>
    <row r="49" spans="1:26" ht="24.75" customHeight="1">
      <c r="A49" s="16" t="s">
        <v>121</v>
      </c>
      <c r="B49" s="16" t="s">
        <v>24</v>
      </c>
      <c r="C49" s="18" t="s">
        <v>54</v>
      </c>
      <c r="D49" s="16" t="s">
        <v>55</v>
      </c>
      <c r="E49" s="16" t="s">
        <v>23</v>
      </c>
      <c r="F49" s="16">
        <v>3</v>
      </c>
      <c r="G49" s="20">
        <v>0</v>
      </c>
      <c r="H49" s="17"/>
      <c r="I49" s="20">
        <v>0</v>
      </c>
      <c r="J49" s="17"/>
      <c r="K49">
        <f>ROUND(F49*(O49),3)</f>
        <v>0</v>
      </c>
      <c r="M49">
        <f>ROUND(F49*(G49),3)</f>
        <v>0</v>
      </c>
      <c r="N49">
        <v>93.84</v>
      </c>
      <c r="Z49">
        <v>0</v>
      </c>
    </row>
    <row r="50" spans="1:11" ht="24.75" customHeight="1">
      <c r="A50" s="16" t="s">
        <v>122</v>
      </c>
      <c r="B50" s="16" t="s">
        <v>24</v>
      </c>
      <c r="C50" s="18" t="s">
        <v>54</v>
      </c>
      <c r="D50" s="16" t="s">
        <v>100</v>
      </c>
      <c r="E50" s="16" t="s">
        <v>23</v>
      </c>
      <c r="F50" s="16">
        <v>4</v>
      </c>
      <c r="G50" s="20">
        <v>0</v>
      </c>
      <c r="H50" s="17"/>
      <c r="I50" s="20">
        <v>0</v>
      </c>
      <c r="J50" s="17"/>
      <c r="K50">
        <f>ROUND(F50*(O50),3)</f>
        <v>0</v>
      </c>
    </row>
    <row r="51" spans="1:26" ht="15">
      <c r="A51" s="2"/>
      <c r="B51" s="2"/>
      <c r="C51" s="2"/>
      <c r="D51" s="2" t="s">
        <v>11</v>
      </c>
      <c r="E51" s="2"/>
      <c r="F51" s="2"/>
      <c r="G51" s="13"/>
      <c r="H51" s="13"/>
      <c r="I51" s="13"/>
      <c r="J51" s="13"/>
      <c r="K51" s="2"/>
      <c r="L51" s="2">
        <f>ROUND((SUM(L45:L49))/1,3)</f>
        <v>0</v>
      </c>
      <c r="M51" s="2">
        <f>ROUND((SUM(M45:M49))/1,3)</f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3" spans="1:13" ht="15">
      <c r="A53" s="2"/>
      <c r="B53" s="2"/>
      <c r="C53" s="2"/>
      <c r="D53" s="1" t="s">
        <v>6</v>
      </c>
      <c r="E53" s="2"/>
      <c r="F53" s="2"/>
      <c r="G53" s="13"/>
      <c r="H53" s="13"/>
      <c r="I53" s="13"/>
      <c r="J53" s="13"/>
      <c r="L53">
        <f>ROUND((SUM(L20:L52))/2,3)</f>
        <v>0</v>
      </c>
      <c r="M53">
        <f>ROUND((SUM(M20:M52))/2,3)</f>
        <v>0</v>
      </c>
    </row>
    <row r="54" spans="1:26" ht="15">
      <c r="A54" s="2"/>
      <c r="B54" s="2"/>
      <c r="C54" s="2"/>
      <c r="D54" s="1" t="s">
        <v>12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>
      <c r="A55" s="2"/>
      <c r="B55" s="2"/>
      <c r="C55" s="2"/>
      <c r="D55" s="2" t="s">
        <v>13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s="25" customFormat="1" ht="23.25">
      <c r="A56" s="27" t="s">
        <v>123</v>
      </c>
      <c r="B56" s="16" t="s">
        <v>56</v>
      </c>
      <c r="C56" s="35">
        <v>210010033</v>
      </c>
      <c r="D56" s="27" t="s">
        <v>68</v>
      </c>
      <c r="E56" s="27" t="s">
        <v>69</v>
      </c>
      <c r="F56" s="28">
        <v>24</v>
      </c>
      <c r="G56" s="20">
        <v>0</v>
      </c>
      <c r="H56" s="27"/>
      <c r="I56" s="20">
        <v>0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7" ht="23.25">
      <c r="A57" s="2" t="s">
        <v>124</v>
      </c>
      <c r="B57" s="16" t="s">
        <v>56</v>
      </c>
      <c r="C57" s="35">
        <v>210010123</v>
      </c>
      <c r="D57" s="27" t="s">
        <v>70</v>
      </c>
      <c r="E57" s="27" t="s">
        <v>69</v>
      </c>
      <c r="F57" s="28">
        <v>9</v>
      </c>
      <c r="G57" s="20">
        <v>0</v>
      </c>
      <c r="H57" s="27"/>
      <c r="I57" s="20">
        <v>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5"/>
    </row>
    <row r="58" spans="1:27" ht="23.25">
      <c r="A58" s="2" t="s">
        <v>125</v>
      </c>
      <c r="B58" s="16" t="s">
        <v>56</v>
      </c>
      <c r="C58" s="35">
        <v>210010311</v>
      </c>
      <c r="D58" s="27" t="s">
        <v>71</v>
      </c>
      <c r="E58" s="27" t="s">
        <v>26</v>
      </c>
      <c r="F58" s="28">
        <v>42</v>
      </c>
      <c r="G58" s="20">
        <v>0</v>
      </c>
      <c r="H58" s="27"/>
      <c r="I58" s="20">
        <v>0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5"/>
    </row>
    <row r="59" spans="1:27" ht="23.25">
      <c r="A59" s="2" t="s">
        <v>126</v>
      </c>
      <c r="B59" s="16" t="s">
        <v>56</v>
      </c>
      <c r="C59" s="35">
        <v>210010353</v>
      </c>
      <c r="D59" s="27" t="s">
        <v>72</v>
      </c>
      <c r="E59" s="27" t="s">
        <v>26</v>
      </c>
      <c r="F59" s="28">
        <v>1</v>
      </c>
      <c r="G59" s="20">
        <v>0</v>
      </c>
      <c r="H59" s="27"/>
      <c r="I59" s="20">
        <v>0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5"/>
    </row>
    <row r="60" spans="1:27" ht="23.25">
      <c r="A60" s="2" t="s">
        <v>127</v>
      </c>
      <c r="B60" s="16" t="s">
        <v>56</v>
      </c>
      <c r="C60" s="35">
        <v>210800105</v>
      </c>
      <c r="D60" s="27" t="s">
        <v>73</v>
      </c>
      <c r="E60" s="27" t="s">
        <v>69</v>
      </c>
      <c r="F60" s="28">
        <v>547</v>
      </c>
      <c r="G60" s="20">
        <v>0</v>
      </c>
      <c r="H60" s="27"/>
      <c r="I60" s="20">
        <v>0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5"/>
    </row>
    <row r="61" spans="1:27" ht="23.25">
      <c r="A61" s="2" t="s">
        <v>128</v>
      </c>
      <c r="B61" s="16" t="s">
        <v>56</v>
      </c>
      <c r="C61" s="35">
        <v>210800106</v>
      </c>
      <c r="D61" s="27" t="s">
        <v>74</v>
      </c>
      <c r="E61" s="27" t="s">
        <v>69</v>
      </c>
      <c r="F61" s="28">
        <v>135</v>
      </c>
      <c r="G61" s="20">
        <v>0</v>
      </c>
      <c r="H61" s="27"/>
      <c r="I61" s="20">
        <v>0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5"/>
    </row>
    <row r="62" spans="1:27" ht="23.25">
      <c r="A62" s="2" t="s">
        <v>129</v>
      </c>
      <c r="B62" s="16" t="s">
        <v>56</v>
      </c>
      <c r="C62" s="35">
        <v>210200132</v>
      </c>
      <c r="D62" s="27" t="s">
        <v>75</v>
      </c>
      <c r="E62" s="27" t="s">
        <v>69</v>
      </c>
      <c r="F62" s="28">
        <v>26</v>
      </c>
      <c r="G62" s="20">
        <v>0</v>
      </c>
      <c r="H62" s="27"/>
      <c r="I62" s="20">
        <v>0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5"/>
    </row>
    <row r="63" spans="1:27" ht="23.25">
      <c r="A63" s="2" t="s">
        <v>130</v>
      </c>
      <c r="B63" s="16" t="s">
        <v>56</v>
      </c>
      <c r="C63" s="35" t="s">
        <v>76</v>
      </c>
      <c r="D63" s="27" t="s">
        <v>77</v>
      </c>
      <c r="E63" s="30" t="s">
        <v>26</v>
      </c>
      <c r="F63" s="28">
        <v>2</v>
      </c>
      <c r="G63" s="20">
        <v>0</v>
      </c>
      <c r="H63" s="27"/>
      <c r="I63" s="20">
        <v>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5"/>
    </row>
    <row r="64" spans="1:27" ht="23.25">
      <c r="A64" s="2" t="s">
        <v>131</v>
      </c>
      <c r="B64" s="16" t="s">
        <v>56</v>
      </c>
      <c r="C64" s="35" t="s">
        <v>78</v>
      </c>
      <c r="D64" s="27" t="s">
        <v>79</v>
      </c>
      <c r="E64" s="27" t="s">
        <v>26</v>
      </c>
      <c r="F64" s="28">
        <v>2</v>
      </c>
      <c r="G64" s="20">
        <v>0</v>
      </c>
      <c r="H64" s="27"/>
      <c r="I64" s="20">
        <v>0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5"/>
    </row>
    <row r="65" spans="1:27" ht="23.25">
      <c r="A65" s="2" t="s">
        <v>132</v>
      </c>
      <c r="B65" s="16" t="s">
        <v>56</v>
      </c>
      <c r="C65" s="35" t="s">
        <v>80</v>
      </c>
      <c r="D65" s="27" t="s">
        <v>81</v>
      </c>
      <c r="E65" s="27" t="s">
        <v>26</v>
      </c>
      <c r="F65" s="28">
        <v>2</v>
      </c>
      <c r="G65" s="20">
        <v>0</v>
      </c>
      <c r="H65" s="27"/>
      <c r="I65" s="20">
        <v>0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5"/>
    </row>
    <row r="66" spans="1:27" ht="23.25">
      <c r="A66" s="2" t="s">
        <v>133</v>
      </c>
      <c r="B66" s="16" t="s">
        <v>56</v>
      </c>
      <c r="C66" s="35" t="s">
        <v>82</v>
      </c>
      <c r="D66" s="27" t="s">
        <v>83</v>
      </c>
      <c r="E66" s="27" t="s">
        <v>26</v>
      </c>
      <c r="F66" s="28">
        <v>200</v>
      </c>
      <c r="G66" s="20">
        <v>0</v>
      </c>
      <c r="H66" s="27"/>
      <c r="I66" s="20">
        <v>0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5"/>
    </row>
    <row r="67" spans="1:27" ht="23.25">
      <c r="A67" s="2" t="s">
        <v>134</v>
      </c>
      <c r="B67" s="16" t="s">
        <v>56</v>
      </c>
      <c r="C67" s="35" t="s">
        <v>84</v>
      </c>
      <c r="D67" s="27" t="s">
        <v>85</v>
      </c>
      <c r="E67" s="27" t="s">
        <v>26</v>
      </c>
      <c r="F67" s="28">
        <v>20</v>
      </c>
      <c r="G67" s="20">
        <v>0</v>
      </c>
      <c r="H67" s="27"/>
      <c r="I67" s="20">
        <v>0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5"/>
    </row>
    <row r="68" spans="1:27" ht="23.25">
      <c r="A68" s="2" t="s">
        <v>135</v>
      </c>
      <c r="B68" s="16" t="s">
        <v>56</v>
      </c>
      <c r="C68" s="35" t="s">
        <v>86</v>
      </c>
      <c r="D68" s="27" t="s">
        <v>87</v>
      </c>
      <c r="E68" s="27" t="s">
        <v>26</v>
      </c>
      <c r="F68" s="28">
        <v>10</v>
      </c>
      <c r="G68" s="20">
        <v>0</v>
      </c>
      <c r="H68" s="27"/>
      <c r="I68" s="20">
        <v>0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5"/>
    </row>
    <row r="69" spans="1:27" ht="23.25">
      <c r="A69" s="2" t="s">
        <v>136</v>
      </c>
      <c r="B69" s="16" t="s">
        <v>56</v>
      </c>
      <c r="C69" s="35" t="s">
        <v>88</v>
      </c>
      <c r="D69" s="27" t="s">
        <v>89</v>
      </c>
      <c r="E69" s="27" t="s">
        <v>26</v>
      </c>
      <c r="F69" s="28">
        <v>1</v>
      </c>
      <c r="G69" s="20">
        <v>0</v>
      </c>
      <c r="H69" s="27"/>
      <c r="I69" s="20">
        <v>0</v>
      </c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</row>
    <row r="70" spans="1:27" ht="23.25">
      <c r="A70" s="2" t="s">
        <v>137</v>
      </c>
      <c r="B70" s="16" t="s">
        <v>56</v>
      </c>
      <c r="C70" s="35" t="s">
        <v>90</v>
      </c>
      <c r="D70" s="27" t="s">
        <v>91</v>
      </c>
      <c r="E70" s="27" t="s">
        <v>69</v>
      </c>
      <c r="F70" s="28">
        <v>6.5</v>
      </c>
      <c r="G70" s="20">
        <v>0</v>
      </c>
      <c r="H70" s="27"/>
      <c r="I70" s="20">
        <v>0</v>
      </c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5"/>
    </row>
    <row r="71" spans="1:27" ht="23.25">
      <c r="A71" s="2" t="s">
        <v>138</v>
      </c>
      <c r="B71" s="16" t="s">
        <v>56</v>
      </c>
      <c r="C71" s="35">
        <v>2100200156</v>
      </c>
      <c r="D71" s="27" t="s">
        <v>92</v>
      </c>
      <c r="E71" s="27" t="s">
        <v>93</v>
      </c>
      <c r="F71" s="28">
        <v>1</v>
      </c>
      <c r="G71" s="20">
        <v>0</v>
      </c>
      <c r="H71" s="27"/>
      <c r="I71" s="20">
        <v>0</v>
      </c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5"/>
    </row>
    <row r="72" spans="1:27" ht="15">
      <c r="A72" s="2" t="s">
        <v>139</v>
      </c>
      <c r="B72" s="16"/>
      <c r="C72" s="35">
        <v>2100200159</v>
      </c>
      <c r="D72" s="27" t="s">
        <v>146</v>
      </c>
      <c r="E72" s="27" t="s">
        <v>145</v>
      </c>
      <c r="F72" s="28">
        <v>1</v>
      </c>
      <c r="G72" s="20">
        <v>0</v>
      </c>
      <c r="H72" s="27"/>
      <c r="I72" s="29">
        <f>ROUND(F72*(G72),3)</f>
        <v>0</v>
      </c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5"/>
    </row>
    <row r="73" spans="1:26" ht="24.75" customHeight="1">
      <c r="A73" s="16" t="s">
        <v>140</v>
      </c>
      <c r="B73" s="16" t="s">
        <v>56</v>
      </c>
      <c r="C73" s="36" t="s">
        <v>57</v>
      </c>
      <c r="D73" s="16" t="s">
        <v>58</v>
      </c>
      <c r="E73" s="16" t="s">
        <v>23</v>
      </c>
      <c r="F73" s="16">
        <v>17</v>
      </c>
      <c r="G73" s="20">
        <v>0</v>
      </c>
      <c r="H73" s="17"/>
      <c r="I73" s="20">
        <v>0</v>
      </c>
      <c r="J73" s="17"/>
      <c r="K73">
        <f>ROUND(F73*(O73),3)</f>
        <v>0</v>
      </c>
      <c r="L73">
        <f>ROUND(F73*(G73),3)</f>
        <v>0</v>
      </c>
      <c r="N73">
        <v>11.164</v>
      </c>
      <c r="Z73">
        <v>0</v>
      </c>
    </row>
    <row r="74" spans="1:26" ht="24.75" customHeight="1">
      <c r="A74" s="16" t="s">
        <v>141</v>
      </c>
      <c r="B74" s="16" t="s">
        <v>56</v>
      </c>
      <c r="C74" s="36">
        <v>210962040</v>
      </c>
      <c r="D74" s="16" t="s">
        <v>59</v>
      </c>
      <c r="E74" s="16" t="s">
        <v>26</v>
      </c>
      <c r="F74" s="16">
        <v>2</v>
      </c>
      <c r="G74" s="20">
        <v>0</v>
      </c>
      <c r="H74" s="17"/>
      <c r="I74" s="20">
        <v>0</v>
      </c>
      <c r="J74" s="17"/>
      <c r="K74">
        <f>ROUND(F74*(O74),3)</f>
        <v>0</v>
      </c>
      <c r="L74">
        <f>ROUND(F74*(G74),3)</f>
        <v>0</v>
      </c>
      <c r="N74">
        <v>5.713</v>
      </c>
      <c r="Z74">
        <v>0</v>
      </c>
    </row>
    <row r="75" spans="1:26" ht="24.75" customHeight="1">
      <c r="A75" s="16" t="s">
        <v>142</v>
      </c>
      <c r="B75" s="16" t="s">
        <v>60</v>
      </c>
      <c r="C75" s="36" t="s">
        <v>61</v>
      </c>
      <c r="D75" s="16" t="s">
        <v>62</v>
      </c>
      <c r="E75" s="16" t="s">
        <v>23</v>
      </c>
      <c r="F75" s="16">
        <v>2</v>
      </c>
      <c r="G75" s="20">
        <v>0</v>
      </c>
      <c r="H75" s="17"/>
      <c r="I75" s="20">
        <v>0</v>
      </c>
      <c r="J75" s="17"/>
      <c r="K75">
        <f>ROUND(F75*(O75),3)</f>
        <v>0</v>
      </c>
      <c r="M75">
        <f>ROUND(F75*(G75),3)</f>
        <v>0</v>
      </c>
      <c r="N75">
        <v>66.45</v>
      </c>
      <c r="Z75">
        <v>0</v>
      </c>
    </row>
    <row r="76" spans="1:10" ht="24.75" customHeight="1">
      <c r="A76" s="16" t="s">
        <v>143</v>
      </c>
      <c r="B76" s="16" t="s">
        <v>60</v>
      </c>
      <c r="C76" s="36" t="s">
        <v>61</v>
      </c>
      <c r="D76" s="16" t="s">
        <v>101</v>
      </c>
      <c r="E76" s="16" t="s">
        <v>26</v>
      </c>
      <c r="F76" s="16">
        <v>4</v>
      </c>
      <c r="G76" s="20">
        <v>0</v>
      </c>
      <c r="H76" s="17"/>
      <c r="I76" s="20">
        <v>0</v>
      </c>
      <c r="J76" s="17"/>
    </row>
    <row r="77" spans="1:26" ht="24.75" customHeight="1">
      <c r="A77" s="16" t="s">
        <v>144</v>
      </c>
      <c r="B77" s="16" t="s">
        <v>63</v>
      </c>
      <c r="C77" s="36">
        <v>1</v>
      </c>
      <c r="D77" s="16" t="s">
        <v>64</v>
      </c>
      <c r="E77" s="38">
        <v>0.05</v>
      </c>
      <c r="F77" s="16">
        <v>4037.15</v>
      </c>
      <c r="G77" s="20">
        <v>0</v>
      </c>
      <c r="H77" s="20"/>
      <c r="I77" s="20">
        <v>0</v>
      </c>
      <c r="J77" s="20"/>
      <c r="K77">
        <f>ROUND(F77*(O77),3)</f>
        <v>0</v>
      </c>
      <c r="L77">
        <f>ROUND(F77*(G77),3)</f>
        <v>0</v>
      </c>
      <c r="N77">
        <v>0.01</v>
      </c>
      <c r="Z77">
        <v>0</v>
      </c>
    </row>
    <row r="78" spans="1:13" ht="15">
      <c r="A78" s="2"/>
      <c r="B78" s="2"/>
      <c r="C78" s="19"/>
      <c r="D78" s="2" t="s">
        <v>13</v>
      </c>
      <c r="E78" s="2"/>
      <c r="F78" s="2"/>
      <c r="G78" s="13"/>
      <c r="H78" s="13"/>
      <c r="I78" s="13">
        <f>SUM(I56:I77)</f>
        <v>0</v>
      </c>
      <c r="J78" s="13"/>
      <c r="L78">
        <f>ROUND((SUM(L55:L77))/1,3)</f>
        <v>0</v>
      </c>
      <c r="M78">
        <f>ROUND((SUM(M55:M77))/1,3)</f>
        <v>0</v>
      </c>
    </row>
    <row r="79" ht="15">
      <c r="C79" s="37"/>
    </row>
    <row r="80" spans="1:13" ht="15">
      <c r="A80" s="2"/>
      <c r="B80" s="2"/>
      <c r="C80" s="2"/>
      <c r="D80" s="1" t="s">
        <v>12</v>
      </c>
      <c r="E80" s="2"/>
      <c r="F80" s="2"/>
      <c r="G80" s="13"/>
      <c r="H80" s="13"/>
      <c r="I80" s="13">
        <f>ROUND((SUM(I54:I79))/2,3)</f>
        <v>0</v>
      </c>
      <c r="J80" s="13"/>
      <c r="L80">
        <f>ROUND((SUM(L54:L79))/2,3)</f>
        <v>0</v>
      </c>
      <c r="M80">
        <f>ROUND((SUM(M54:M79))/2,3)</f>
        <v>0</v>
      </c>
    </row>
    <row r="81" spans="1:26" ht="15">
      <c r="A81" s="21"/>
      <c r="B81" s="21"/>
      <c r="C81" s="21"/>
      <c r="D81" s="21"/>
      <c r="E81" s="21"/>
      <c r="F81" s="21" t="s">
        <v>104</v>
      </c>
      <c r="G81" s="22"/>
      <c r="H81" s="22"/>
      <c r="I81" s="22">
        <f>(I78+I51+I43+I39+I30+I22+I18)</f>
        <v>0</v>
      </c>
      <c r="J81" s="22"/>
      <c r="L81">
        <f>ROUND((SUM(L9:L80))/3,3)</f>
        <v>0</v>
      </c>
      <c r="M81">
        <f>ROUND((SUM(M9:M80))/3,3)</f>
        <v>0</v>
      </c>
      <c r="Z81">
        <f>(SUM(Z9:Z80))</f>
        <v>0</v>
      </c>
    </row>
    <row r="82" spans="6:9" ht="15">
      <c r="F82" s="23" t="s">
        <v>102</v>
      </c>
      <c r="G82" s="23"/>
      <c r="H82" s="23"/>
      <c r="I82" s="23">
        <f>(I81*20%)</f>
        <v>0</v>
      </c>
    </row>
    <row r="83" spans="5:27" ht="15">
      <c r="E83" s="32"/>
      <c r="F83" s="33" t="s">
        <v>103</v>
      </c>
      <c r="G83" s="33"/>
      <c r="H83" s="33"/>
      <c r="I83" s="34">
        <f>SUM(I81:I82)</f>
        <v>0</v>
      </c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Hanky</dc:creator>
  <cp:keywords/>
  <dc:description/>
  <cp:lastModifiedBy>PC</cp:lastModifiedBy>
  <cp:lastPrinted>2013-06-17T08:21:57Z</cp:lastPrinted>
  <dcterms:created xsi:type="dcterms:W3CDTF">2013-05-03T20:10:51Z</dcterms:created>
  <dcterms:modified xsi:type="dcterms:W3CDTF">2013-10-24T18:54:57Z</dcterms:modified>
  <cp:category/>
  <cp:version/>
  <cp:contentType/>
  <cp:contentStatus/>
</cp:coreProperties>
</file>